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/>
  </bookViews>
  <sheets>
    <sheet name="Лист1" sheetId="1" r:id="rId1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41" i="1" l="1"/>
  <c r="C49" i="1"/>
  <c r="C48" i="1"/>
  <c r="C70" i="1"/>
  <c r="E71" i="1"/>
  <c r="I71" i="1"/>
  <c r="D71" i="1"/>
  <c r="D76" i="1"/>
  <c r="G76" i="1"/>
  <c r="H76" i="1"/>
  <c r="I76" i="1"/>
  <c r="E73" i="1"/>
  <c r="G73" i="1"/>
  <c r="H73" i="1"/>
  <c r="I73" i="1"/>
  <c r="D73" i="1"/>
  <c r="C77" i="1"/>
  <c r="C76" i="1" s="1"/>
  <c r="E22" i="1" l="1"/>
  <c r="E15" i="1" s="1"/>
  <c r="G15" i="1"/>
  <c r="G14" i="1" s="1"/>
  <c r="H15" i="1"/>
  <c r="I15" i="1"/>
  <c r="I12" i="1" s="1"/>
  <c r="D15" i="1"/>
  <c r="E24" i="1"/>
  <c r="F24" i="1"/>
  <c r="G24" i="1"/>
  <c r="H24" i="1"/>
  <c r="I24" i="1"/>
  <c r="D24" i="1"/>
  <c r="C22" i="1"/>
  <c r="C25" i="1"/>
  <c r="D41" i="1"/>
  <c r="D38" i="1" s="1"/>
  <c r="D37" i="1" s="1"/>
  <c r="D31" i="1"/>
  <c r="D30" i="1" s="1"/>
  <c r="H14" i="1"/>
  <c r="E41" i="1"/>
  <c r="E38" i="1" s="1"/>
  <c r="E37" i="1" s="1"/>
  <c r="F40" i="1"/>
  <c r="G41" i="1"/>
  <c r="H41" i="1"/>
  <c r="H38" i="1" s="1"/>
  <c r="H37" i="1" s="1"/>
  <c r="I41" i="1"/>
  <c r="I38" i="1" s="1"/>
  <c r="I37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H12" i="1"/>
  <c r="C16" i="1"/>
  <c r="C17" i="1"/>
  <c r="C18" i="1"/>
  <c r="C19" i="1"/>
  <c r="C20" i="1"/>
  <c r="C21" i="1"/>
  <c r="C23" i="1"/>
  <c r="E31" i="1"/>
  <c r="E28" i="1" s="1"/>
  <c r="E27" i="1" s="1"/>
  <c r="F31" i="1"/>
  <c r="F28" i="1" s="1"/>
  <c r="F27" i="1" s="1"/>
  <c r="G31" i="1"/>
  <c r="G28" i="1" s="1"/>
  <c r="G27" i="1" s="1"/>
  <c r="H31" i="1"/>
  <c r="H30" i="1" s="1"/>
  <c r="I31" i="1"/>
  <c r="I28" i="1" s="1"/>
  <c r="I27" i="1" s="1"/>
  <c r="C47" i="1"/>
  <c r="F56" i="1"/>
  <c r="G56" i="1"/>
  <c r="H56" i="1"/>
  <c r="I56" i="1"/>
  <c r="D56" i="1"/>
  <c r="D55" i="1" s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2" i="1"/>
  <c r="C73" i="1"/>
  <c r="C74" i="1"/>
  <c r="C75" i="1"/>
  <c r="C46" i="1"/>
  <c r="C45" i="1"/>
  <c r="C44" i="1"/>
  <c r="C43" i="1"/>
  <c r="C42" i="1"/>
  <c r="C35" i="1"/>
  <c r="C34" i="1"/>
  <c r="C33" i="1"/>
  <c r="C32" i="1"/>
  <c r="I14" i="1" l="1"/>
  <c r="G55" i="1"/>
  <c r="G54" i="1" s="1"/>
  <c r="F55" i="1"/>
  <c r="F54" i="1" s="1"/>
  <c r="I55" i="1"/>
  <c r="I52" i="1" s="1"/>
  <c r="I51" i="1" s="1"/>
  <c r="C24" i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F15" i="1"/>
  <c r="C15" i="1" s="1"/>
  <c r="C14" i="1" s="1"/>
  <c r="E12" i="1"/>
  <c r="E11" i="1" s="1"/>
  <c r="C31" i="1"/>
  <c r="C30" i="1" s="1"/>
  <c r="G12" i="1"/>
  <c r="G11" i="1" s="1"/>
  <c r="D28" i="1"/>
  <c r="D27" i="1" s="1"/>
  <c r="F38" i="1"/>
  <c r="F37" i="1" s="1"/>
  <c r="C41" i="1"/>
  <c r="C40" i="1" s="1"/>
  <c r="E14" i="1"/>
  <c r="G30" i="1"/>
  <c r="I40" i="1"/>
  <c r="H28" i="1"/>
  <c r="H27" i="1" s="1"/>
  <c r="E40" i="1"/>
  <c r="I11" i="1"/>
  <c r="G52" i="1"/>
  <c r="G51" i="1" s="1"/>
  <c r="H11" i="1"/>
  <c r="D54" i="1"/>
  <c r="D52" i="1"/>
  <c r="D14" i="1"/>
  <c r="F30" i="1"/>
  <c r="H40" i="1"/>
  <c r="D40" i="1"/>
  <c r="D12" i="1"/>
  <c r="I30" i="1"/>
  <c r="E30" i="1"/>
  <c r="G40" i="1"/>
  <c r="G38" i="1"/>
  <c r="G37" i="1" s="1"/>
  <c r="C56" i="1"/>
  <c r="I54" i="1" l="1"/>
  <c r="A50" i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48" i="1"/>
  <c r="A49" i="1" s="1"/>
  <c r="F12" i="1"/>
  <c r="F52" i="1"/>
  <c r="F51" i="1" s="1"/>
  <c r="I9" i="1"/>
  <c r="F14" i="1"/>
  <c r="E9" i="1"/>
  <c r="E7" i="1" s="1"/>
  <c r="E6" i="1" s="1"/>
  <c r="D51" i="1"/>
  <c r="D9" i="1"/>
  <c r="C28" i="1"/>
  <c r="C27" i="1" s="1"/>
  <c r="I7" i="1"/>
  <c r="I6" i="1" s="1"/>
  <c r="C38" i="1"/>
  <c r="C37" i="1" s="1"/>
  <c r="C12" i="1"/>
  <c r="C11" i="1" s="1"/>
  <c r="G9" i="1"/>
  <c r="D11" i="1"/>
  <c r="F11" i="1"/>
  <c r="F9" i="1" l="1"/>
  <c r="F7" i="1" s="1"/>
  <c r="F6" i="1" s="1"/>
  <c r="G7" i="1"/>
  <c r="G6" i="1" s="1"/>
  <c r="D7" i="1"/>
  <c r="D6" i="1" s="1"/>
  <c r="C71" i="1"/>
  <c r="H55" i="1"/>
  <c r="H54" i="1" s="1"/>
  <c r="C55" i="1" l="1"/>
  <c r="H52" i="1"/>
  <c r="H9" i="1" l="1"/>
  <c r="H51" i="1"/>
  <c r="C54" i="1"/>
  <c r="C52" i="1"/>
  <c r="C51" i="1" s="1"/>
  <c r="C9" i="1" l="1"/>
  <c r="C7" i="1" s="1"/>
  <c r="C6" i="1" s="1"/>
  <c r="H7" i="1"/>
  <c r="H6" i="1" s="1"/>
</calcChain>
</file>

<file path=xl/sharedStrings.xml><?xml version="1.0" encoding="utf-8"?>
<sst xmlns="http://schemas.openxmlformats.org/spreadsheetml/2006/main" count="108" uniqueCount="60">
  <si>
    <t>ПЛАН</t>
  </si>
  <si>
    <t>№ п/п</t>
  </si>
  <si>
    <t>Наименование мероприятия/источники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</si>
  <si>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</si>
  <si>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>Номера целевых показателей, на достижение которых направлены мероприятия</t>
  </si>
  <si>
    <t>всего</t>
  </si>
  <si>
    <t>2023 год</t>
  </si>
  <si>
    <t>2024 год</t>
  </si>
  <si>
    <t>ВСЕГО ПО МУНИЦИПАЛЬНОЙ ПРОГРАММЕ, В ТОМ ЧИСЛЕ:</t>
  </si>
  <si>
    <t>местный бюджет</t>
  </si>
  <si>
    <t>Прочие нужды</t>
  </si>
  <si>
    <t>ПОДПРОГРАММА 1 "Защита от чрезвычайных ситуаций и обеспечение радиационной безопасности на территории Слободо-Туринского муниципального района, гражданская оборона"</t>
  </si>
  <si>
    <t>ВСЕГО ПО ПОДПРОГРАММЕ 1, В ТОМ ЧИСЛЕ:</t>
  </si>
  <si>
    <t>2. Прочие нужды</t>
  </si>
  <si>
    <t>Всего по направлению "Прочие нужды", в том числе:</t>
  </si>
  <si>
    <t>МЕРОПРИЯТИЕ 1.1 Подготовка и обучение неработающего населения способам защиты от опасностей и действиям в чрезвычайных ситуациях, всего, из них:</t>
  </si>
  <si>
    <t>1.1.1.1</t>
  </si>
  <si>
    <t>МЕРОПРИЯТИЕ 1.2 Приобретение снаряжения для организации работы кружка "Юный спасатель", всего, из них:</t>
  </si>
  <si>
    <t>МЕРОПРИЯТИЕ 1.3 Обеспечение безопасности людей на водных объектах, предотвращение несчастных случаев на водоемах. Обработка низового моста механическим способом р. Ница с. Ницинское, всего, из них:</t>
  </si>
  <si>
    <t>ВСЕГО ПО ПОДПРОГРАММЕ 2, В ТОМ ЧИСЛЕ:</t>
  </si>
  <si>
    <t>ВСЕГО ПО ПОДПРОГРАММЕ 3, В ТОМ ЧИСЛЕ:</t>
  </si>
  <si>
    <t>ВСЕГО ПО ПОДПРОГРАММЕ 4, В ТОМ ЧИСЛЕ:</t>
  </si>
  <si>
    <t>5.1.1.1</t>
  </si>
  <si>
    <t>МЕРОПРИЯТИЕ 1.4 Обеспечение первичных мер пожарной безопасности в границах муниципального района за пределами сельских населенных пунктов, всего, из них:</t>
  </si>
  <si>
    <t>мероприятий по выполнению муниципальной программы "Обеспечение комплексной безопасности жизнедеятельности населения в Слободо-Туринском районе на 2023-2028 годы"</t>
  </si>
  <si>
    <t>ПОДПРОГРАММА 2 "Профилактика правонарушений на территории Слободо-Туринского муниципального района"</t>
  </si>
  <si>
    <t>МЕРОПРИЯТИЕ 2.1 Участие в оперативно-профилактических мероприятиях "Подросток", "Школьник", "Единый день профилактики", "Малыш", "Беспризорные дети"</t>
  </si>
  <si>
    <t>МЕРОПРИЯТИЕ 2.2 Проведение профилактических рейдов на территории Слободо-Туринского муниципального района, всего, из них:</t>
  </si>
  <si>
    <t>ПОДПРОГРАММА 3 "Построение и развитие аппаратно-программного комплекса "Безопасный город" на территории Слободо-Туринского муниципального района"</t>
  </si>
  <si>
    <t>МЕРОПРИЯТИЕ 3.1 Прочая деятельность по обеспечению выполнения программы защиты населения от ЧС (содержание организации деятельности ЕДДС), всего, из них:</t>
  </si>
  <si>
    <t>МЕРОПРИЯТИЕ 3.2 Техническое обслуживание, поддержка в исправном состоянии системы центрального оповещения системы состояния, всего из них:</t>
  </si>
  <si>
    <t>МЕРОПРИЯТИЕ 3.3 Приобретение и установка уличных пунктов центрального оповещения в населенных пунктах Слободо-Туринского муниципального района с количеством проживающего населения до 100 человек и в селе Туринская Слобода, всего, из них:</t>
  </si>
  <si>
    <t>ПОДПРОГРАММА 4 "Улучшение экологической обстановки на территории Слободо-Туринского муниципального района"</t>
  </si>
  <si>
    <t>МЕРОПРИЯТИЕ 4.1 Организация мероприятий по демеркуризации люминесцентных, энергосберегающих ламп, ртутьсодержащих приборов, батареек и отходов резинотехнических изделий, всего, из них:</t>
  </si>
  <si>
    <t>МЕРОПРИЯТИЕ 4.2 Производственный контроль по исследованию атмосферного воздуха, воздуха рабочей зоны, исследованию почвы, поверхностных вод, бактериологических и санитарно-химических исследований подземной воды на свалках ТБО и ЖБО, всего, из них:</t>
  </si>
  <si>
    <t>МЕРОПРИЯТИЕ 4.3 Проведение  мероприятий по санитарной очистке  территории, участие в экологических акциях,  всего, из них:</t>
  </si>
  <si>
    <t>МЕРОПРИЯТИЕ 4.4 Участие и организация экологических акций "Марш парков", всего, из них:</t>
  </si>
  <si>
    <t>МЕРОПРИЯТИЕ 4.5 Очистка прибрежных мест массового отдыха людей возле рек Ница и Тура, всего,  из них:</t>
  </si>
  <si>
    <t>МЕРОПРИЯТИЕ 4.6 Изготовление печатной продукции, памяток по тематике охраны окружающей среды, всего из них:</t>
  </si>
  <si>
    <r>
      <t xml:space="preserve">МЕРОПРИЯТИЕ 4.7 </t>
    </r>
    <r>
      <rPr>
        <sz val="12"/>
        <rFont val="Times New Roman"/>
        <family val="1"/>
        <charset val="1"/>
      </rPr>
      <t>Разработка (согласование) документации, направленной на обеспечение соблюдения природоохранного законодательства (в том числе проектов рекультивации нарушенных земель, проектов ликвидации объектов ранее накопленного вреда и объектов несанкционированного размещения отходов) на территории Слободо-Туринского муниципального района</t>
    </r>
    <r>
      <rPr>
        <sz val="12"/>
        <color rgb="FF000000"/>
        <rFont val="Times New Roman"/>
        <family val="1"/>
        <charset val="1"/>
      </rPr>
      <t>, всего, из них:</t>
    </r>
  </si>
  <si>
    <t>МЕРОПРИЯТИЕ 4.8 Участие в организации деятельности по обращению с отходами производства и потребления (за исключением твердых коммунальных отходов), в том числе ликвидации несанкционированного размещения отходов (за исключением объектов, ликвидацию которых осуществляет региональный оператор) на территории Слободо-Туринского муниципального района</t>
  </si>
  <si>
    <t>МЕРОПРИЯТИЕ 4.9 Передача полномочий бюджетам сельских поселений на участие в организации деятельности по  ликвидации несанкционированных, стихийных свалок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</t>
  </si>
  <si>
    <t>МЕРОПРИЯТИЕ 4.10 Передача полномий бюджетам сельских поселений на участие в организации деятельности по ликвидации мест накопления твердых коммунальных  отходов  на территориях Ницинского, Слободо-Туринского и Усть-Ницинского сельских поселений</t>
  </si>
  <si>
    <t>2025 год</t>
  </si>
  <si>
    <t>2026 год</t>
  </si>
  <si>
    <t>2027 год</t>
  </si>
  <si>
    <t>2028 год</t>
  </si>
  <si>
    <t>2.1.1.</t>
  </si>
  <si>
    <t>2.1.1</t>
  </si>
  <si>
    <t>3.1.1.1</t>
  </si>
  <si>
    <t>3.1.2.1</t>
  </si>
  <si>
    <t>4.1.1.1</t>
  </si>
  <si>
    <t>5.1.1.2</t>
  </si>
  <si>
    <t>6.1.1</t>
  </si>
  <si>
    <t>5.1.2.1</t>
  </si>
  <si>
    <t>6.1.2</t>
  </si>
  <si>
    <t>МЕРОПРИЯТИЕ 1.5 Передача полномочий бюджетам сельских поселений на обеспечение первичных мер пожарной безопасности в границах муниципального района за пределами сельских населенных пунктов на территориях Ницинского сельского поселения, Сладковского сельского поселения, Слободо-Туринского сельского поселения и Усть-Ницинского сельского поселения, всего, из них:</t>
  </si>
  <si>
    <t>МЕРОПРИЯТИЕ 4.11 Приобретение специального фотооборудования (фотоловушек) для фиксации нарушений, в целях предотвращения образования несанкционированных свалок на территории Слободо-Туринского муниципального района</t>
  </si>
  <si>
    <t>МЕРОПРИЯТИЕ 3.4</t>
  </si>
  <si>
    <t>ПРИЛОЖЕНИЕ                                                                           к постановлению Администрации                                                Слободо-Туринского                                                              муниципального района                                                                от 24.01.2025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</si>
</sst>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4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7"/>
  <sheetViews>
    <sheetView tabSelected="1" view="pageLayout" zoomScaleNormal="89" workbookViewId="0">
      <selection activeCell="D1" sqref="C1:D1"/>
    </sheetView>
  </sheetViews>
  <sheetFormatPr defaultColWidth="8.7109375" defaultRowHeight="15.75" x14ac:dyDescent="0.25"/>
  <cols>
    <col min="1" max="1" width="6.140625" style="1" customWidth="1"/>
    <col min="2" max="2" width="26.7109375" style="1" customWidth="1"/>
    <col min="3" max="3" width="13.5703125" style="1" customWidth="1"/>
    <col min="4" max="4" width="12.7109375" style="1" customWidth="1"/>
    <col min="5" max="5" width="14.140625" style="1" customWidth="1"/>
    <col min="6" max="6" width="12.28515625" style="1" customWidth="1"/>
    <col min="7" max="7" width="11" style="1" customWidth="1"/>
    <col min="8" max="8" width="10.85546875" style="1" customWidth="1"/>
    <col min="9" max="9" width="11.42578125" style="1" customWidth="1"/>
    <col min="10" max="10" width="23.85546875" style="1" customWidth="1"/>
    <col min="11" max="12" width="8.7109375" style="1"/>
    <col min="13" max="13" width="21.7109375" style="1" customWidth="1"/>
    <col min="14" max="1025" width="8.7109375" style="1"/>
  </cols>
  <sheetData>
    <row r="1" spans="1:11" ht="112.5" customHeight="1" x14ac:dyDescent="0.25">
      <c r="A1" s="2"/>
      <c r="B1" s="2"/>
      <c r="C1" s="2"/>
      <c r="D1" s="2"/>
      <c r="E1" s="2"/>
      <c r="F1" s="2"/>
      <c r="G1" s="32" t="s">
        <v>59</v>
      </c>
      <c r="H1" s="33"/>
      <c r="I1" s="33"/>
      <c r="J1" s="33"/>
    </row>
    <row r="2" spans="1:1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32.25" customHeight="1" x14ac:dyDescent="0.25">
      <c r="A3" s="30" t="s">
        <v>24</v>
      </c>
      <c r="B3" s="30"/>
      <c r="C3" s="30"/>
      <c r="D3" s="30"/>
      <c r="E3" s="30"/>
      <c r="F3" s="30"/>
      <c r="G3" s="30"/>
      <c r="H3" s="30"/>
      <c r="I3" s="30"/>
      <c r="J3" s="30"/>
    </row>
    <row r="4" spans="1:11" ht="49.5" customHeight="1" x14ac:dyDescent="0.25">
      <c r="A4" s="31" t="s">
        <v>1</v>
      </c>
      <c r="B4" s="31" t="s">
        <v>2</v>
      </c>
      <c r="C4" s="31" t="s">
        <v>3</v>
      </c>
      <c r="D4" s="31"/>
      <c r="E4" s="31"/>
      <c r="F4" s="31"/>
      <c r="G4" s="31"/>
      <c r="H4" s="31"/>
      <c r="I4" s="31"/>
      <c r="J4" s="31" t="s">
        <v>4</v>
      </c>
    </row>
    <row r="5" spans="1:11" ht="52.5" customHeight="1" x14ac:dyDescent="0.25">
      <c r="A5" s="31"/>
      <c r="B5" s="31"/>
      <c r="C5" s="3" t="s">
        <v>5</v>
      </c>
      <c r="D5" s="7" t="s">
        <v>6</v>
      </c>
      <c r="E5" s="7" t="s">
        <v>7</v>
      </c>
      <c r="F5" s="7" t="s">
        <v>43</v>
      </c>
      <c r="G5" s="7" t="s">
        <v>44</v>
      </c>
      <c r="H5" s="7" t="s">
        <v>45</v>
      </c>
      <c r="I5" s="7" t="s">
        <v>46</v>
      </c>
      <c r="J5" s="31"/>
    </row>
    <row r="6" spans="1:11" ht="63" x14ac:dyDescent="0.25">
      <c r="A6" s="4">
        <v>1</v>
      </c>
      <c r="B6" s="9" t="s">
        <v>8</v>
      </c>
      <c r="C6" s="8">
        <f>C7</f>
        <v>90613.5</v>
      </c>
      <c r="D6" s="8">
        <f t="shared" ref="D6:H6" si="0">D7</f>
        <v>18174.599999999999</v>
      </c>
      <c r="E6" s="8">
        <f t="shared" si="0"/>
        <v>15246.8</v>
      </c>
      <c r="F6" s="8">
        <f t="shared" si="0"/>
        <v>17256</v>
      </c>
      <c r="G6" s="8">
        <f t="shared" si="0"/>
        <v>13611</v>
      </c>
      <c r="H6" s="8">
        <f t="shared" si="0"/>
        <v>16271</v>
      </c>
      <c r="I6" s="8">
        <f>I7</f>
        <v>10054.1</v>
      </c>
      <c r="J6" s="8"/>
    </row>
    <row r="7" spans="1:11" x14ac:dyDescent="0.25">
      <c r="A7" s="4">
        <f>1+A6</f>
        <v>2</v>
      </c>
      <c r="B7" s="8" t="s">
        <v>9</v>
      </c>
      <c r="C7" s="8">
        <f>C9</f>
        <v>90613.5</v>
      </c>
      <c r="D7" s="8">
        <f t="shared" ref="D7:I7" si="1">D9</f>
        <v>18174.599999999999</v>
      </c>
      <c r="E7" s="8">
        <f t="shared" si="1"/>
        <v>15246.8</v>
      </c>
      <c r="F7" s="8">
        <f t="shared" si="1"/>
        <v>17256</v>
      </c>
      <c r="G7" s="15">
        <f t="shared" si="1"/>
        <v>13611</v>
      </c>
      <c r="H7" s="15">
        <f t="shared" si="1"/>
        <v>16271</v>
      </c>
      <c r="I7" s="15">
        <f t="shared" si="1"/>
        <v>10054.1</v>
      </c>
      <c r="J7" s="8"/>
    </row>
    <row r="8" spans="1:11" x14ac:dyDescent="0.25">
      <c r="A8" s="4">
        <f t="shared" ref="A8:A73" si="2">1+A7</f>
        <v>3</v>
      </c>
      <c r="B8" s="28" t="s">
        <v>10</v>
      </c>
      <c r="C8" s="28"/>
      <c r="D8" s="28"/>
      <c r="E8" s="28"/>
      <c r="F8" s="28"/>
      <c r="G8" s="28"/>
      <c r="H8" s="28"/>
      <c r="I8" s="28"/>
      <c r="J8" s="28"/>
    </row>
    <row r="9" spans="1:11" x14ac:dyDescent="0.25">
      <c r="A9" s="4">
        <f t="shared" si="2"/>
        <v>4</v>
      </c>
      <c r="B9" s="8" t="s">
        <v>9</v>
      </c>
      <c r="C9" s="8">
        <f>SUM(D9:I9)</f>
        <v>90613.5</v>
      </c>
      <c r="D9" s="8">
        <f>D12+D28+D38+D52</f>
        <v>18174.599999999999</v>
      </c>
      <c r="E9" s="8">
        <f t="shared" ref="E9:I9" si="3">E12+E28+E38+E52</f>
        <v>15246.8</v>
      </c>
      <c r="F9" s="8">
        <f t="shared" si="3"/>
        <v>17256</v>
      </c>
      <c r="G9" s="8">
        <f t="shared" si="3"/>
        <v>13611</v>
      </c>
      <c r="H9" s="8">
        <f t="shared" si="3"/>
        <v>16271</v>
      </c>
      <c r="I9" s="8">
        <f t="shared" si="3"/>
        <v>10054.1</v>
      </c>
      <c r="J9" s="8"/>
    </row>
    <row r="10" spans="1:11" ht="31.5" customHeight="1" x14ac:dyDescent="0.25">
      <c r="A10" s="4">
        <f t="shared" si="2"/>
        <v>5</v>
      </c>
      <c r="B10" s="27" t="s">
        <v>11</v>
      </c>
      <c r="C10" s="27"/>
      <c r="D10" s="27"/>
      <c r="E10" s="27"/>
      <c r="F10" s="27"/>
      <c r="G10" s="27"/>
      <c r="H10" s="27"/>
      <c r="I10" s="27"/>
      <c r="J10" s="27"/>
    </row>
    <row r="11" spans="1:11" ht="47.25" x14ac:dyDescent="0.25">
      <c r="A11" s="4">
        <f t="shared" si="2"/>
        <v>6</v>
      </c>
      <c r="B11" s="9" t="s">
        <v>12</v>
      </c>
      <c r="C11" s="8">
        <f>C12</f>
        <v>4057.8999999999996</v>
      </c>
      <c r="D11" s="8">
        <f t="shared" ref="D11:I11" si="4">D12</f>
        <v>337.8</v>
      </c>
      <c r="E11" s="8">
        <f t="shared" si="4"/>
        <v>1217.0999999999999</v>
      </c>
      <c r="F11" s="8">
        <f t="shared" si="4"/>
        <v>1248</v>
      </c>
      <c r="G11" s="8">
        <f t="shared" si="4"/>
        <v>535</v>
      </c>
      <c r="H11" s="8">
        <f t="shared" si="4"/>
        <v>535</v>
      </c>
      <c r="I11" s="8">
        <f t="shared" si="4"/>
        <v>185</v>
      </c>
      <c r="J11" s="8"/>
    </row>
    <row r="12" spans="1:11" x14ac:dyDescent="0.25">
      <c r="A12" s="4">
        <f t="shared" si="2"/>
        <v>7</v>
      </c>
      <c r="B12" s="8" t="s">
        <v>9</v>
      </c>
      <c r="C12" s="8">
        <f>C15</f>
        <v>4057.8999999999996</v>
      </c>
      <c r="D12" s="8">
        <f t="shared" ref="D12:I12" si="5">D15</f>
        <v>337.8</v>
      </c>
      <c r="E12" s="8">
        <f t="shared" si="5"/>
        <v>1217.0999999999999</v>
      </c>
      <c r="F12" s="8">
        <f t="shared" si="5"/>
        <v>1248</v>
      </c>
      <c r="G12" s="8">
        <f t="shared" si="5"/>
        <v>535</v>
      </c>
      <c r="H12" s="8">
        <f t="shared" si="5"/>
        <v>535</v>
      </c>
      <c r="I12" s="8">
        <f t="shared" si="5"/>
        <v>185</v>
      </c>
      <c r="J12" s="8"/>
    </row>
    <row r="13" spans="1:11" x14ac:dyDescent="0.25">
      <c r="A13" s="4">
        <f t="shared" si="2"/>
        <v>8</v>
      </c>
      <c r="B13" s="28" t="s">
        <v>13</v>
      </c>
      <c r="C13" s="28"/>
      <c r="D13" s="28"/>
      <c r="E13" s="28"/>
      <c r="F13" s="28"/>
      <c r="G13" s="28"/>
      <c r="H13" s="28"/>
      <c r="I13" s="28"/>
      <c r="J13" s="28"/>
    </row>
    <row r="14" spans="1:11" ht="47.25" x14ac:dyDescent="0.25">
      <c r="A14" s="4">
        <f t="shared" si="2"/>
        <v>9</v>
      </c>
      <c r="B14" s="9" t="s">
        <v>14</v>
      </c>
      <c r="C14" s="8">
        <f>C15</f>
        <v>4057.8999999999996</v>
      </c>
      <c r="D14" s="8">
        <f t="shared" ref="D14:I14" si="6">D15</f>
        <v>337.8</v>
      </c>
      <c r="E14" s="8">
        <f t="shared" si="6"/>
        <v>1217.0999999999999</v>
      </c>
      <c r="F14" s="8">
        <f t="shared" si="6"/>
        <v>1248</v>
      </c>
      <c r="G14" s="15">
        <f t="shared" si="6"/>
        <v>535</v>
      </c>
      <c r="H14" s="15">
        <f t="shared" si="6"/>
        <v>535</v>
      </c>
      <c r="I14" s="15">
        <f t="shared" si="6"/>
        <v>185</v>
      </c>
      <c r="J14" s="8"/>
    </row>
    <row r="15" spans="1:11" x14ac:dyDescent="0.25">
      <c r="A15" s="4">
        <f t="shared" si="2"/>
        <v>10</v>
      </c>
      <c r="B15" s="8" t="s">
        <v>9</v>
      </c>
      <c r="C15" s="8">
        <f>SUM(D15:I15)</f>
        <v>4057.8999999999996</v>
      </c>
      <c r="D15" s="8">
        <f>D16+D18+D22+D21+D25</f>
        <v>337.8</v>
      </c>
      <c r="E15" s="18">
        <f t="shared" ref="E15:I15" si="7">E16+E18+E22+E21+E25</f>
        <v>1217.0999999999999</v>
      </c>
      <c r="F15" s="18">
        <f t="shared" si="7"/>
        <v>1248</v>
      </c>
      <c r="G15" s="18">
        <f t="shared" si="7"/>
        <v>535</v>
      </c>
      <c r="H15" s="18">
        <f t="shared" si="7"/>
        <v>535</v>
      </c>
      <c r="I15" s="18">
        <f t="shared" si="7"/>
        <v>185</v>
      </c>
      <c r="J15" s="8"/>
    </row>
    <row r="16" spans="1:11" ht="126" x14ac:dyDescent="0.25">
      <c r="A16" s="4">
        <f t="shared" si="2"/>
        <v>11</v>
      </c>
      <c r="B16" s="9" t="s">
        <v>15</v>
      </c>
      <c r="C16" s="8">
        <f t="shared" ref="C16:C20" si="8">SUM(D16:I16)</f>
        <v>390</v>
      </c>
      <c r="D16" s="8">
        <v>40</v>
      </c>
      <c r="E16" s="8">
        <v>40</v>
      </c>
      <c r="F16" s="8">
        <v>90</v>
      </c>
      <c r="G16" s="8">
        <v>90</v>
      </c>
      <c r="H16" s="8">
        <v>90</v>
      </c>
      <c r="I16" s="8">
        <v>40</v>
      </c>
      <c r="J16" s="8" t="s">
        <v>16</v>
      </c>
      <c r="K16" s="5"/>
    </row>
    <row r="17" spans="1:10" x14ac:dyDescent="0.25">
      <c r="A17" s="4">
        <f t="shared" si="2"/>
        <v>12</v>
      </c>
      <c r="B17" s="8" t="s">
        <v>9</v>
      </c>
      <c r="C17" s="8">
        <f t="shared" si="8"/>
        <v>390</v>
      </c>
      <c r="D17" s="8">
        <v>40</v>
      </c>
      <c r="E17" s="8">
        <v>40</v>
      </c>
      <c r="F17" s="8">
        <v>90</v>
      </c>
      <c r="G17" s="8">
        <v>90</v>
      </c>
      <c r="H17" s="8">
        <v>90</v>
      </c>
      <c r="I17" s="8">
        <v>40</v>
      </c>
      <c r="J17" s="8"/>
    </row>
    <row r="18" spans="1:10" ht="94.5" x14ac:dyDescent="0.25">
      <c r="A18" s="4">
        <f t="shared" si="2"/>
        <v>13</v>
      </c>
      <c r="B18" s="9" t="s">
        <v>17</v>
      </c>
      <c r="C18" s="8">
        <f t="shared" si="8"/>
        <v>300</v>
      </c>
      <c r="D18" s="8">
        <v>0</v>
      </c>
      <c r="E18" s="8">
        <v>0</v>
      </c>
      <c r="F18" s="8">
        <v>0</v>
      </c>
      <c r="G18" s="8">
        <v>100</v>
      </c>
      <c r="H18" s="8">
        <v>100</v>
      </c>
      <c r="I18" s="8">
        <v>100</v>
      </c>
      <c r="J18" s="8" t="s">
        <v>16</v>
      </c>
    </row>
    <row r="19" spans="1:10" x14ac:dyDescent="0.25">
      <c r="A19" s="4">
        <f t="shared" si="2"/>
        <v>14</v>
      </c>
      <c r="B19" s="8" t="s">
        <v>9</v>
      </c>
      <c r="C19" s="8">
        <f t="shared" si="8"/>
        <v>300</v>
      </c>
      <c r="D19" s="8">
        <v>0</v>
      </c>
      <c r="E19" s="8">
        <v>0</v>
      </c>
      <c r="F19" s="8">
        <v>0</v>
      </c>
      <c r="G19" s="8">
        <v>100</v>
      </c>
      <c r="H19" s="8">
        <v>100</v>
      </c>
      <c r="I19" s="8">
        <v>100</v>
      </c>
      <c r="J19" s="8"/>
    </row>
    <row r="20" spans="1:10" ht="173.25" x14ac:dyDescent="0.25">
      <c r="A20" s="4">
        <f t="shared" si="2"/>
        <v>15</v>
      </c>
      <c r="B20" s="9" t="s">
        <v>18</v>
      </c>
      <c r="C20" s="8">
        <f t="shared" si="8"/>
        <v>270</v>
      </c>
      <c r="D20" s="8">
        <v>45</v>
      </c>
      <c r="E20" s="8">
        <v>45</v>
      </c>
      <c r="F20" s="8">
        <v>45</v>
      </c>
      <c r="G20" s="8">
        <v>45</v>
      </c>
      <c r="H20" s="8">
        <v>45</v>
      </c>
      <c r="I20" s="8">
        <v>45</v>
      </c>
      <c r="J20" s="14" t="s">
        <v>47</v>
      </c>
    </row>
    <row r="21" spans="1:10" x14ac:dyDescent="0.25">
      <c r="A21" s="4">
        <f t="shared" si="2"/>
        <v>16</v>
      </c>
      <c r="B21" s="8" t="s">
        <v>9</v>
      </c>
      <c r="C21" s="8">
        <f>SUM(D21:I21)</f>
        <v>270</v>
      </c>
      <c r="D21" s="8">
        <v>45</v>
      </c>
      <c r="E21" s="8">
        <v>45</v>
      </c>
      <c r="F21" s="8">
        <v>45</v>
      </c>
      <c r="G21" s="8">
        <v>45</v>
      </c>
      <c r="H21" s="8">
        <v>45</v>
      </c>
      <c r="I21" s="8">
        <v>45</v>
      </c>
      <c r="J21" s="8"/>
    </row>
    <row r="22" spans="1:10" ht="139.9" customHeight="1" x14ac:dyDescent="0.25">
      <c r="A22" s="4">
        <f t="shared" si="2"/>
        <v>17</v>
      </c>
      <c r="B22" s="9" t="s">
        <v>23</v>
      </c>
      <c r="C22" s="8">
        <f>SUM(D22:I22)</f>
        <v>2245.4</v>
      </c>
      <c r="D22" s="8">
        <v>252.8</v>
      </c>
      <c r="E22" s="8">
        <f>E23</f>
        <v>279.60000000000002</v>
      </c>
      <c r="F22" s="8">
        <v>1113</v>
      </c>
      <c r="G22" s="8">
        <v>300</v>
      </c>
      <c r="H22" s="8">
        <v>300</v>
      </c>
      <c r="I22" s="8">
        <v>0</v>
      </c>
      <c r="J22" s="14" t="s">
        <v>48</v>
      </c>
    </row>
    <row r="23" spans="1:10" x14ac:dyDescent="0.25">
      <c r="A23" s="4">
        <f t="shared" si="2"/>
        <v>18</v>
      </c>
      <c r="B23" s="8" t="s">
        <v>9</v>
      </c>
      <c r="C23" s="8">
        <f>SUM(D23:I23)</f>
        <v>2245.4</v>
      </c>
      <c r="D23" s="8">
        <v>252.8</v>
      </c>
      <c r="E23" s="8">
        <v>279.60000000000002</v>
      </c>
      <c r="F23" s="8">
        <v>1113</v>
      </c>
      <c r="G23" s="8">
        <v>300</v>
      </c>
      <c r="H23" s="8">
        <v>300</v>
      </c>
      <c r="I23" s="8">
        <v>0</v>
      </c>
      <c r="J23" s="8"/>
    </row>
    <row r="24" spans="1:10" ht="283.5" x14ac:dyDescent="0.25">
      <c r="A24" s="4">
        <f t="shared" si="2"/>
        <v>19</v>
      </c>
      <c r="B24" s="17" t="s">
        <v>56</v>
      </c>
      <c r="C24" s="18">
        <f>SUM(D24:I24)</f>
        <v>852.5</v>
      </c>
      <c r="D24" s="18">
        <f>D25</f>
        <v>0</v>
      </c>
      <c r="E24" s="18">
        <f t="shared" ref="E24:I24" si="9">E25</f>
        <v>852.5</v>
      </c>
      <c r="F24" s="18">
        <f t="shared" si="9"/>
        <v>0</v>
      </c>
      <c r="G24" s="18">
        <f t="shared" si="9"/>
        <v>0</v>
      </c>
      <c r="H24" s="18">
        <f t="shared" si="9"/>
        <v>0</v>
      </c>
      <c r="I24" s="18">
        <f t="shared" si="9"/>
        <v>0</v>
      </c>
      <c r="J24" s="14" t="s">
        <v>48</v>
      </c>
    </row>
    <row r="25" spans="1:10" x14ac:dyDescent="0.25">
      <c r="A25" s="4">
        <f t="shared" si="2"/>
        <v>20</v>
      </c>
      <c r="B25" s="18" t="s">
        <v>9</v>
      </c>
      <c r="C25" s="18">
        <f>SUM(D25:I25)</f>
        <v>852.5</v>
      </c>
      <c r="D25" s="18">
        <v>0</v>
      </c>
      <c r="E25" s="18">
        <v>852.5</v>
      </c>
      <c r="F25" s="18">
        <v>0</v>
      </c>
      <c r="G25" s="18">
        <v>0</v>
      </c>
      <c r="H25" s="18">
        <v>0</v>
      </c>
      <c r="I25" s="18">
        <v>0</v>
      </c>
      <c r="J25" s="18"/>
    </row>
    <row r="26" spans="1:10" ht="30" customHeight="1" x14ac:dyDescent="0.25">
      <c r="A26" s="4">
        <f t="shared" si="2"/>
        <v>21</v>
      </c>
      <c r="B26" s="27" t="s">
        <v>25</v>
      </c>
      <c r="C26" s="27"/>
      <c r="D26" s="27"/>
      <c r="E26" s="27"/>
      <c r="F26" s="27"/>
      <c r="G26" s="27"/>
      <c r="H26" s="27"/>
      <c r="I26" s="27"/>
      <c r="J26" s="27"/>
    </row>
    <row r="27" spans="1:10" ht="47.25" x14ac:dyDescent="0.25">
      <c r="A27" s="4">
        <f t="shared" si="2"/>
        <v>22</v>
      </c>
      <c r="B27" s="9" t="s">
        <v>19</v>
      </c>
      <c r="C27" s="8">
        <f>C28</f>
        <v>180</v>
      </c>
      <c r="D27" s="8">
        <f t="shared" ref="D27:I27" si="10">D28</f>
        <v>30</v>
      </c>
      <c r="E27" s="8">
        <f t="shared" si="10"/>
        <v>30</v>
      </c>
      <c r="F27" s="8">
        <f t="shared" si="10"/>
        <v>30</v>
      </c>
      <c r="G27" s="8">
        <f t="shared" si="10"/>
        <v>30</v>
      </c>
      <c r="H27" s="8">
        <f t="shared" si="10"/>
        <v>30</v>
      </c>
      <c r="I27" s="8">
        <f t="shared" si="10"/>
        <v>30</v>
      </c>
      <c r="J27" s="8"/>
    </row>
    <row r="28" spans="1:10" x14ac:dyDescent="0.25">
      <c r="A28" s="4">
        <f t="shared" si="2"/>
        <v>23</v>
      </c>
      <c r="B28" s="8" t="s">
        <v>9</v>
      </c>
      <c r="C28" s="8">
        <f>C31</f>
        <v>180</v>
      </c>
      <c r="D28" s="8">
        <f t="shared" ref="D28:I28" si="11">D31</f>
        <v>30</v>
      </c>
      <c r="E28" s="8">
        <f t="shared" si="11"/>
        <v>30</v>
      </c>
      <c r="F28" s="8">
        <f t="shared" si="11"/>
        <v>30</v>
      </c>
      <c r="G28" s="8">
        <f t="shared" si="11"/>
        <v>30</v>
      </c>
      <c r="H28" s="8">
        <f t="shared" si="11"/>
        <v>30</v>
      </c>
      <c r="I28" s="8">
        <f t="shared" si="11"/>
        <v>30</v>
      </c>
      <c r="J28" s="8"/>
    </row>
    <row r="29" spans="1:10" x14ac:dyDescent="0.25">
      <c r="A29" s="4">
        <f t="shared" si="2"/>
        <v>24</v>
      </c>
      <c r="B29" s="28" t="s">
        <v>13</v>
      </c>
      <c r="C29" s="28"/>
      <c r="D29" s="28"/>
      <c r="E29" s="28"/>
      <c r="F29" s="28"/>
      <c r="G29" s="28"/>
      <c r="H29" s="28"/>
      <c r="I29" s="28"/>
      <c r="J29" s="28"/>
    </row>
    <row r="30" spans="1:10" ht="47.25" x14ac:dyDescent="0.25">
      <c r="A30" s="4">
        <f t="shared" si="2"/>
        <v>25</v>
      </c>
      <c r="B30" s="9" t="s">
        <v>14</v>
      </c>
      <c r="C30" s="8">
        <f>C31</f>
        <v>180</v>
      </c>
      <c r="D30" s="8">
        <f t="shared" ref="D30:I30" si="12">D31</f>
        <v>30</v>
      </c>
      <c r="E30" s="8">
        <f t="shared" si="12"/>
        <v>30</v>
      </c>
      <c r="F30" s="8">
        <f t="shared" si="12"/>
        <v>30</v>
      </c>
      <c r="G30" s="8">
        <f t="shared" si="12"/>
        <v>30</v>
      </c>
      <c r="H30" s="8">
        <f t="shared" si="12"/>
        <v>30</v>
      </c>
      <c r="I30" s="8">
        <f t="shared" si="12"/>
        <v>30</v>
      </c>
      <c r="J30" s="8"/>
    </row>
    <row r="31" spans="1:10" x14ac:dyDescent="0.25">
      <c r="A31" s="4">
        <f t="shared" si="2"/>
        <v>26</v>
      </c>
      <c r="B31" s="8" t="s">
        <v>9</v>
      </c>
      <c r="C31" s="8">
        <f>C33+C35</f>
        <v>180</v>
      </c>
      <c r="D31" s="8">
        <f>D33+D35</f>
        <v>30</v>
      </c>
      <c r="E31" s="8">
        <f t="shared" ref="E31:I31" si="13">E33+E35</f>
        <v>30</v>
      </c>
      <c r="F31" s="8">
        <f t="shared" si="13"/>
        <v>30</v>
      </c>
      <c r="G31" s="8">
        <f t="shared" si="13"/>
        <v>30</v>
      </c>
      <c r="H31" s="8">
        <f t="shared" si="13"/>
        <v>30</v>
      </c>
      <c r="I31" s="8">
        <f t="shared" si="13"/>
        <v>30</v>
      </c>
      <c r="J31" s="8"/>
    </row>
    <row r="32" spans="1:10" ht="126" x14ac:dyDescent="0.25">
      <c r="A32" s="4">
        <f t="shared" si="2"/>
        <v>27</v>
      </c>
      <c r="B32" s="6" t="s">
        <v>26</v>
      </c>
      <c r="C32" s="8">
        <f>SUM(D32:I32)</f>
        <v>120</v>
      </c>
      <c r="D32" s="8">
        <v>20</v>
      </c>
      <c r="E32" s="8">
        <v>20</v>
      </c>
      <c r="F32" s="8">
        <v>20</v>
      </c>
      <c r="G32" s="8">
        <v>20</v>
      </c>
      <c r="H32" s="8">
        <v>20</v>
      </c>
      <c r="I32" s="8">
        <v>20</v>
      </c>
      <c r="J32" s="11" t="s">
        <v>50</v>
      </c>
    </row>
    <row r="33" spans="1:10" x14ac:dyDescent="0.25">
      <c r="A33" s="4">
        <f t="shared" si="2"/>
        <v>28</v>
      </c>
      <c r="B33" s="8" t="s">
        <v>9</v>
      </c>
      <c r="C33" s="8">
        <f>SUM(D33:I33)</f>
        <v>120</v>
      </c>
      <c r="D33" s="8">
        <v>20</v>
      </c>
      <c r="E33" s="8">
        <v>20</v>
      </c>
      <c r="F33" s="8">
        <v>20</v>
      </c>
      <c r="G33" s="8">
        <v>20</v>
      </c>
      <c r="H33" s="8">
        <v>20</v>
      </c>
      <c r="I33" s="8">
        <v>20</v>
      </c>
      <c r="J33" s="8"/>
    </row>
    <row r="34" spans="1:10" ht="110.25" x14ac:dyDescent="0.25">
      <c r="A34" s="4">
        <f t="shared" si="2"/>
        <v>29</v>
      </c>
      <c r="B34" s="9" t="s">
        <v>27</v>
      </c>
      <c r="C34" s="8">
        <f>D34+E34+F34+G34+H34+I34</f>
        <v>60</v>
      </c>
      <c r="D34" s="8">
        <v>10</v>
      </c>
      <c r="E34" s="8">
        <v>10</v>
      </c>
      <c r="F34" s="8">
        <v>10</v>
      </c>
      <c r="G34" s="8">
        <v>10</v>
      </c>
      <c r="H34" s="8">
        <v>10</v>
      </c>
      <c r="I34" s="8">
        <v>10</v>
      </c>
      <c r="J34" s="11" t="s">
        <v>49</v>
      </c>
    </row>
    <row r="35" spans="1:10" x14ac:dyDescent="0.25">
      <c r="A35" s="4">
        <f t="shared" si="2"/>
        <v>30</v>
      </c>
      <c r="B35" s="8" t="s">
        <v>9</v>
      </c>
      <c r="C35" s="8">
        <f>SUM(D35:I35)</f>
        <v>60</v>
      </c>
      <c r="D35" s="8">
        <v>10</v>
      </c>
      <c r="E35" s="8">
        <v>10</v>
      </c>
      <c r="F35" s="8">
        <v>10</v>
      </c>
      <c r="G35" s="8">
        <v>10</v>
      </c>
      <c r="H35" s="8">
        <v>10</v>
      </c>
      <c r="I35" s="8">
        <v>10</v>
      </c>
      <c r="J35" s="8"/>
    </row>
    <row r="36" spans="1:10" x14ac:dyDescent="0.25">
      <c r="A36" s="4">
        <f t="shared" si="2"/>
        <v>31</v>
      </c>
      <c r="B36" s="27" t="s">
        <v>28</v>
      </c>
      <c r="C36" s="27"/>
      <c r="D36" s="27"/>
      <c r="E36" s="27"/>
      <c r="F36" s="27"/>
      <c r="G36" s="27"/>
      <c r="H36" s="27"/>
      <c r="I36" s="27"/>
      <c r="J36" s="27"/>
    </row>
    <row r="37" spans="1:10" ht="47.25" x14ac:dyDescent="0.25">
      <c r="A37" s="4">
        <f t="shared" si="2"/>
        <v>32</v>
      </c>
      <c r="B37" s="9" t="s">
        <v>20</v>
      </c>
      <c r="C37" s="8">
        <f>C38</f>
        <v>65916.800000000003</v>
      </c>
      <c r="D37" s="8">
        <f t="shared" ref="D37:I37" si="14">D38</f>
        <v>8594</v>
      </c>
      <c r="E37" s="8">
        <f t="shared" si="14"/>
        <v>9408.7999999999993</v>
      </c>
      <c r="F37" s="8">
        <f t="shared" si="14"/>
        <v>11941</v>
      </c>
      <c r="G37" s="8">
        <f t="shared" si="14"/>
        <v>12629</v>
      </c>
      <c r="H37" s="8">
        <f t="shared" si="14"/>
        <v>14089</v>
      </c>
      <c r="I37" s="8">
        <f t="shared" si="14"/>
        <v>9255</v>
      </c>
      <c r="J37" s="8"/>
    </row>
    <row r="38" spans="1:10" x14ac:dyDescent="0.25">
      <c r="A38" s="4">
        <f t="shared" si="2"/>
        <v>33</v>
      </c>
      <c r="B38" s="8" t="s">
        <v>9</v>
      </c>
      <c r="C38" s="8">
        <f>C41</f>
        <v>65916.800000000003</v>
      </c>
      <c r="D38" s="8">
        <f t="shared" ref="D38:I38" si="15">D41</f>
        <v>8594</v>
      </c>
      <c r="E38" s="8">
        <f t="shared" si="15"/>
        <v>9408.7999999999993</v>
      </c>
      <c r="F38" s="8">
        <f t="shared" si="15"/>
        <v>11941</v>
      </c>
      <c r="G38" s="8">
        <f t="shared" si="15"/>
        <v>12629</v>
      </c>
      <c r="H38" s="8">
        <f t="shared" si="15"/>
        <v>14089</v>
      </c>
      <c r="I38" s="8">
        <f t="shared" si="15"/>
        <v>9255</v>
      </c>
      <c r="J38" s="8"/>
    </row>
    <row r="39" spans="1:10" ht="28.5" customHeight="1" x14ac:dyDescent="0.25">
      <c r="A39" s="4">
        <f t="shared" si="2"/>
        <v>34</v>
      </c>
      <c r="B39" s="28" t="s">
        <v>13</v>
      </c>
      <c r="C39" s="28"/>
      <c r="D39" s="28"/>
      <c r="E39" s="28"/>
      <c r="F39" s="28"/>
      <c r="G39" s="28"/>
      <c r="H39" s="28"/>
      <c r="I39" s="28"/>
      <c r="J39" s="28"/>
    </row>
    <row r="40" spans="1:10" ht="47.25" x14ac:dyDescent="0.25">
      <c r="A40" s="4">
        <f t="shared" si="2"/>
        <v>35</v>
      </c>
      <c r="B40" s="9" t="s">
        <v>14</v>
      </c>
      <c r="C40" s="8">
        <f>C41</f>
        <v>65916.800000000003</v>
      </c>
      <c r="D40" s="8">
        <f t="shared" ref="D40:I40" si="16">D41</f>
        <v>8594</v>
      </c>
      <c r="E40" s="8">
        <f t="shared" si="16"/>
        <v>9408.7999999999993</v>
      </c>
      <c r="F40" s="8">
        <f t="shared" si="16"/>
        <v>11941</v>
      </c>
      <c r="G40" s="8">
        <f t="shared" si="16"/>
        <v>12629</v>
      </c>
      <c r="H40" s="8">
        <f t="shared" si="16"/>
        <v>14089</v>
      </c>
      <c r="I40" s="8">
        <f t="shared" si="16"/>
        <v>9255</v>
      </c>
      <c r="J40" s="8"/>
    </row>
    <row r="41" spans="1:10" x14ac:dyDescent="0.25">
      <c r="A41" s="4">
        <f t="shared" si="2"/>
        <v>36</v>
      </c>
      <c r="B41" s="8" t="s">
        <v>9</v>
      </c>
      <c r="C41" s="8">
        <f t="shared" ref="C41:C46" si="17">SUM(D41:I41)</f>
        <v>65916.800000000003</v>
      </c>
      <c r="D41" s="8">
        <f>D42+D44+D46</f>
        <v>8594</v>
      </c>
      <c r="E41" s="15">
        <f t="shared" ref="E41:I41" si="18">E42+E44+E46</f>
        <v>9408.7999999999993</v>
      </c>
      <c r="F41" s="15">
        <f>F42+F44+F46+F48</f>
        <v>11941</v>
      </c>
      <c r="G41" s="15">
        <f t="shared" si="18"/>
        <v>12629</v>
      </c>
      <c r="H41" s="15">
        <f t="shared" si="18"/>
        <v>14089</v>
      </c>
      <c r="I41" s="15">
        <f t="shared" si="18"/>
        <v>9255</v>
      </c>
      <c r="J41" s="8"/>
    </row>
    <row r="42" spans="1:10" ht="141.75" x14ac:dyDescent="0.25">
      <c r="A42" s="4">
        <f t="shared" si="2"/>
        <v>37</v>
      </c>
      <c r="B42" s="9" t="s">
        <v>29</v>
      </c>
      <c r="C42" s="8">
        <f t="shared" si="17"/>
        <v>60044.800000000003</v>
      </c>
      <c r="D42" s="8">
        <v>8194</v>
      </c>
      <c r="E42" s="8">
        <v>8948.7999999999993</v>
      </c>
      <c r="F42" s="16">
        <v>10729</v>
      </c>
      <c r="G42" s="8">
        <v>11479</v>
      </c>
      <c r="H42" s="8">
        <v>12139</v>
      </c>
      <c r="I42" s="8">
        <v>8555</v>
      </c>
      <c r="J42" s="10" t="s">
        <v>51</v>
      </c>
    </row>
    <row r="43" spans="1:10" x14ac:dyDescent="0.25">
      <c r="A43" s="4">
        <f t="shared" si="2"/>
        <v>38</v>
      </c>
      <c r="B43" s="8" t="s">
        <v>9</v>
      </c>
      <c r="C43" s="8">
        <f t="shared" si="17"/>
        <v>60044.800000000003</v>
      </c>
      <c r="D43" s="8">
        <v>8194</v>
      </c>
      <c r="E43" s="8">
        <v>8948.7999999999993</v>
      </c>
      <c r="F43" s="8">
        <v>10729</v>
      </c>
      <c r="G43" s="8">
        <v>11479</v>
      </c>
      <c r="H43" s="8">
        <v>12139</v>
      </c>
      <c r="I43" s="8">
        <v>8555</v>
      </c>
      <c r="J43" s="8"/>
    </row>
    <row r="44" spans="1:10" ht="126" x14ac:dyDescent="0.25">
      <c r="A44" s="4">
        <f t="shared" si="2"/>
        <v>39</v>
      </c>
      <c r="B44" s="9" t="s">
        <v>30</v>
      </c>
      <c r="C44" s="8">
        <f t="shared" si="17"/>
        <v>2981</v>
      </c>
      <c r="D44" s="8">
        <v>400</v>
      </c>
      <c r="E44" s="8">
        <v>460</v>
      </c>
      <c r="F44" s="8">
        <v>521</v>
      </c>
      <c r="G44" s="8">
        <v>650</v>
      </c>
      <c r="H44" s="8">
        <v>650</v>
      </c>
      <c r="I44" s="8">
        <v>300</v>
      </c>
      <c r="J44" s="10" t="s">
        <v>51</v>
      </c>
    </row>
    <row r="45" spans="1:10" ht="24" customHeight="1" x14ac:dyDescent="0.25">
      <c r="A45" s="4">
        <f t="shared" si="2"/>
        <v>40</v>
      </c>
      <c r="B45" s="8" t="s">
        <v>9</v>
      </c>
      <c r="C45" s="8">
        <f t="shared" si="17"/>
        <v>2981</v>
      </c>
      <c r="D45" s="8">
        <v>400</v>
      </c>
      <c r="E45" s="8">
        <v>460</v>
      </c>
      <c r="F45" s="8">
        <v>521</v>
      </c>
      <c r="G45" s="8">
        <v>650</v>
      </c>
      <c r="H45" s="8">
        <v>650</v>
      </c>
      <c r="I45" s="8">
        <v>300</v>
      </c>
      <c r="J45" s="8"/>
    </row>
    <row r="46" spans="1:10" ht="204.75" x14ac:dyDescent="0.25">
      <c r="A46" s="4">
        <f t="shared" si="2"/>
        <v>41</v>
      </c>
      <c r="B46" s="9" t="s">
        <v>31</v>
      </c>
      <c r="C46" s="8">
        <f t="shared" si="17"/>
        <v>2200</v>
      </c>
      <c r="D46" s="8">
        <v>0</v>
      </c>
      <c r="E46" s="8">
        <v>0</v>
      </c>
      <c r="F46" s="8">
        <v>0</v>
      </c>
      <c r="G46" s="8">
        <v>500</v>
      </c>
      <c r="H46" s="8">
        <v>1300</v>
      </c>
      <c r="I46" s="8">
        <v>400</v>
      </c>
      <c r="J46" s="10" t="s">
        <v>51</v>
      </c>
    </row>
    <row r="47" spans="1:10" ht="23.25" customHeight="1" x14ac:dyDescent="0.25">
      <c r="A47" s="4">
        <f t="shared" si="2"/>
        <v>42</v>
      </c>
      <c r="B47" s="8" t="s">
        <v>9</v>
      </c>
      <c r="C47" s="8">
        <f>D47+E47+F47+G47+H47+I47</f>
        <v>2200</v>
      </c>
      <c r="D47" s="8">
        <v>0</v>
      </c>
      <c r="E47" s="8">
        <v>0</v>
      </c>
      <c r="F47" s="8">
        <v>0</v>
      </c>
      <c r="G47" s="8">
        <v>500</v>
      </c>
      <c r="H47" s="8">
        <v>1300</v>
      </c>
      <c r="I47" s="8">
        <v>400</v>
      </c>
      <c r="J47" s="8"/>
    </row>
    <row r="48" spans="1:10" x14ac:dyDescent="0.25">
      <c r="A48" s="4">
        <f t="shared" si="2"/>
        <v>43</v>
      </c>
      <c r="B48" s="25" t="s">
        <v>58</v>
      </c>
      <c r="C48" s="24">
        <f t="shared" ref="C48" si="19">SUM(D48:I48)</f>
        <v>691</v>
      </c>
      <c r="D48" s="24">
        <v>0</v>
      </c>
      <c r="E48" s="24">
        <v>0</v>
      </c>
      <c r="F48" s="24">
        <v>691</v>
      </c>
      <c r="G48" s="24">
        <v>0</v>
      </c>
      <c r="H48" s="24">
        <v>0</v>
      </c>
      <c r="I48" s="24">
        <v>0</v>
      </c>
      <c r="J48" s="24" t="s">
        <v>51</v>
      </c>
    </row>
    <row r="49" spans="1:10" ht="23.25" customHeight="1" x14ac:dyDescent="0.25">
      <c r="A49" s="4">
        <f t="shared" si="2"/>
        <v>44</v>
      </c>
      <c r="B49" s="24" t="s">
        <v>9</v>
      </c>
      <c r="C49" s="24">
        <f>D49+E49+F49+G49+H49+I49</f>
        <v>691</v>
      </c>
      <c r="D49" s="24">
        <v>0</v>
      </c>
      <c r="E49" s="24">
        <v>0</v>
      </c>
      <c r="F49" s="24">
        <v>691</v>
      </c>
      <c r="G49" s="24">
        <v>0</v>
      </c>
      <c r="H49" s="24">
        <v>0</v>
      </c>
      <c r="I49" s="24">
        <v>0</v>
      </c>
      <c r="J49" s="24"/>
    </row>
    <row r="50" spans="1:10" x14ac:dyDescent="0.25">
      <c r="A50" s="4">
        <f>1+A47</f>
        <v>43</v>
      </c>
      <c r="B50" s="27" t="s">
        <v>32</v>
      </c>
      <c r="C50" s="27"/>
      <c r="D50" s="27"/>
      <c r="E50" s="27"/>
      <c r="F50" s="27"/>
      <c r="G50" s="27"/>
      <c r="H50" s="27"/>
      <c r="I50" s="27"/>
      <c r="J50" s="27"/>
    </row>
    <row r="51" spans="1:10" ht="67.900000000000006" customHeight="1" x14ac:dyDescent="0.25">
      <c r="A51" s="4">
        <f t="shared" si="2"/>
        <v>44</v>
      </c>
      <c r="B51" s="9" t="s">
        <v>21</v>
      </c>
      <c r="C51" s="8">
        <f>C52</f>
        <v>20458.799999999996</v>
      </c>
      <c r="D51" s="8">
        <f t="shared" ref="D51:I51" si="20">D52</f>
        <v>9212.7999999999993</v>
      </c>
      <c r="E51" s="8">
        <v>4590.8999999999996</v>
      </c>
      <c r="F51" s="8">
        <f t="shared" si="20"/>
        <v>4037</v>
      </c>
      <c r="G51" s="8">
        <f t="shared" si="20"/>
        <v>417</v>
      </c>
      <c r="H51" s="8">
        <f t="shared" si="20"/>
        <v>1617</v>
      </c>
      <c r="I51" s="8">
        <f t="shared" si="20"/>
        <v>584.1</v>
      </c>
      <c r="J51" s="8"/>
    </row>
    <row r="52" spans="1:10" x14ac:dyDescent="0.25">
      <c r="A52" s="4">
        <f t="shared" si="2"/>
        <v>45</v>
      </c>
      <c r="B52" s="8" t="s">
        <v>9</v>
      </c>
      <c r="C52" s="8">
        <f>C55</f>
        <v>20458.799999999996</v>
      </c>
      <c r="D52" s="8">
        <f t="shared" ref="D52:I52" si="21">D55</f>
        <v>9212.7999999999993</v>
      </c>
      <c r="E52" s="8">
        <v>4590.8999999999996</v>
      </c>
      <c r="F52" s="8">
        <f t="shared" si="21"/>
        <v>4037</v>
      </c>
      <c r="G52" s="8">
        <f t="shared" si="21"/>
        <v>417</v>
      </c>
      <c r="H52" s="8">
        <f t="shared" si="21"/>
        <v>1617</v>
      </c>
      <c r="I52" s="8">
        <f t="shared" si="21"/>
        <v>584.1</v>
      </c>
      <c r="J52" s="8"/>
    </row>
    <row r="53" spans="1:10" ht="28.5" customHeight="1" x14ac:dyDescent="0.25">
      <c r="A53" s="4">
        <f t="shared" si="2"/>
        <v>46</v>
      </c>
      <c r="B53" s="28" t="s">
        <v>13</v>
      </c>
      <c r="C53" s="28"/>
      <c r="D53" s="28"/>
      <c r="E53" s="28"/>
      <c r="F53" s="28"/>
      <c r="G53" s="28"/>
      <c r="H53" s="28"/>
      <c r="I53" s="28"/>
      <c r="J53" s="28"/>
    </row>
    <row r="54" spans="1:10" ht="47.25" x14ac:dyDescent="0.25">
      <c r="A54" s="4">
        <f t="shared" si="2"/>
        <v>47</v>
      </c>
      <c r="B54" s="9" t="s">
        <v>14</v>
      </c>
      <c r="C54" s="13">
        <f>C55</f>
        <v>20458.799999999996</v>
      </c>
      <c r="D54" s="13">
        <f t="shared" ref="D54:I54" si="22">D55</f>
        <v>9212.7999999999993</v>
      </c>
      <c r="E54" s="13">
        <v>4590.8999999999996</v>
      </c>
      <c r="F54" s="13">
        <f t="shared" si="22"/>
        <v>4037</v>
      </c>
      <c r="G54" s="13">
        <f t="shared" si="22"/>
        <v>417</v>
      </c>
      <c r="H54" s="13">
        <f t="shared" si="22"/>
        <v>1617</v>
      </c>
      <c r="I54" s="13">
        <f t="shared" si="22"/>
        <v>584.1</v>
      </c>
      <c r="J54" s="8"/>
    </row>
    <row r="55" spans="1:10" x14ac:dyDescent="0.25">
      <c r="A55" s="4">
        <f t="shared" si="2"/>
        <v>48</v>
      </c>
      <c r="B55" s="8" t="s">
        <v>9</v>
      </c>
      <c r="C55" s="8">
        <f>SUM(D55:I55)</f>
        <v>20458.799999999996</v>
      </c>
      <c r="D55" s="8">
        <f>SUM(D56+D58+D60+D62+D64+D66+D68+D70+D74+D72+D76)</f>
        <v>9212.7999999999993</v>
      </c>
      <c r="E55" s="20">
        <v>4590.8999999999996</v>
      </c>
      <c r="F55" s="20">
        <f t="shared" ref="F55:I55" si="23">SUM(F56+F58+F60+F62+F64+F66+F68+F70+F74+F72+F76)</f>
        <v>4037</v>
      </c>
      <c r="G55" s="20">
        <f t="shared" si="23"/>
        <v>417</v>
      </c>
      <c r="H55" s="20">
        <f t="shared" si="23"/>
        <v>1617</v>
      </c>
      <c r="I55" s="20">
        <f t="shared" si="23"/>
        <v>584.1</v>
      </c>
      <c r="J55" s="8"/>
    </row>
    <row r="56" spans="1:10" ht="173.25" x14ac:dyDescent="0.25">
      <c r="A56" s="4">
        <f t="shared" si="2"/>
        <v>49</v>
      </c>
      <c r="B56" s="9" t="s">
        <v>33</v>
      </c>
      <c r="C56" s="8">
        <f>SUM(D56:I56)</f>
        <v>720</v>
      </c>
      <c r="D56" s="8">
        <f t="shared" ref="D56:I56" si="24">SUM(D57:D57)</f>
        <v>120</v>
      </c>
      <c r="E56" s="26">
        <v>120</v>
      </c>
      <c r="F56" s="8">
        <f t="shared" si="24"/>
        <v>120</v>
      </c>
      <c r="G56" s="8">
        <f t="shared" si="24"/>
        <v>120</v>
      </c>
      <c r="H56" s="8">
        <f t="shared" si="24"/>
        <v>120</v>
      </c>
      <c r="I56" s="8">
        <f t="shared" si="24"/>
        <v>120</v>
      </c>
      <c r="J56" s="10" t="s">
        <v>22</v>
      </c>
    </row>
    <row r="57" spans="1:10" ht="20.25" customHeight="1" x14ac:dyDescent="0.25">
      <c r="A57" s="4">
        <f t="shared" si="2"/>
        <v>50</v>
      </c>
      <c r="B57" s="8" t="s">
        <v>9</v>
      </c>
      <c r="C57" s="8">
        <f t="shared" ref="C57:C75" si="25">SUM(D57:I57)</f>
        <v>720</v>
      </c>
      <c r="D57" s="8">
        <v>120</v>
      </c>
      <c r="E57" s="8">
        <v>120</v>
      </c>
      <c r="F57" s="8">
        <v>120</v>
      </c>
      <c r="G57" s="8">
        <v>120</v>
      </c>
      <c r="H57" s="8">
        <v>120</v>
      </c>
      <c r="I57" s="8">
        <v>120</v>
      </c>
      <c r="J57" s="8"/>
    </row>
    <row r="58" spans="1:10" ht="204.75" x14ac:dyDescent="0.25">
      <c r="A58" s="4">
        <f t="shared" si="2"/>
        <v>51</v>
      </c>
      <c r="B58" s="9" t="s">
        <v>34</v>
      </c>
      <c r="C58" s="8">
        <f t="shared" si="25"/>
        <v>130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130</v>
      </c>
      <c r="J58" s="10" t="s">
        <v>52</v>
      </c>
    </row>
    <row r="59" spans="1:10" x14ac:dyDescent="0.25">
      <c r="A59" s="4">
        <f t="shared" si="2"/>
        <v>52</v>
      </c>
      <c r="B59" s="8" t="s">
        <v>9</v>
      </c>
      <c r="C59" s="8">
        <f t="shared" si="25"/>
        <v>130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130</v>
      </c>
      <c r="J59" s="8"/>
    </row>
    <row r="60" spans="1:10" ht="110.25" x14ac:dyDescent="0.25">
      <c r="A60" s="4">
        <f t="shared" si="2"/>
        <v>53</v>
      </c>
      <c r="B60" s="9" t="s">
        <v>35</v>
      </c>
      <c r="C60" s="8">
        <f t="shared" si="25"/>
        <v>100</v>
      </c>
      <c r="D60" s="8">
        <v>10</v>
      </c>
      <c r="E60" s="8">
        <v>10</v>
      </c>
      <c r="F60" s="8">
        <v>10</v>
      </c>
      <c r="G60" s="8">
        <v>10</v>
      </c>
      <c r="H60" s="8">
        <v>10</v>
      </c>
      <c r="I60" s="8">
        <v>50</v>
      </c>
      <c r="J60" s="14" t="s">
        <v>53</v>
      </c>
    </row>
    <row r="61" spans="1:10" ht="21" customHeight="1" x14ac:dyDescent="0.25">
      <c r="A61" s="4">
        <f t="shared" si="2"/>
        <v>54</v>
      </c>
      <c r="B61" s="8" t="s">
        <v>9</v>
      </c>
      <c r="C61" s="8">
        <f t="shared" si="25"/>
        <v>100</v>
      </c>
      <c r="D61" s="8">
        <v>10</v>
      </c>
      <c r="E61" s="8">
        <v>10</v>
      </c>
      <c r="F61" s="8">
        <v>10</v>
      </c>
      <c r="G61" s="8">
        <v>10</v>
      </c>
      <c r="H61" s="8">
        <v>10</v>
      </c>
      <c r="I61" s="8">
        <v>50</v>
      </c>
      <c r="J61" s="8"/>
    </row>
    <row r="62" spans="1:10" ht="78.75" x14ac:dyDescent="0.25">
      <c r="A62" s="4">
        <f t="shared" si="2"/>
        <v>55</v>
      </c>
      <c r="B62" s="9" t="s">
        <v>36</v>
      </c>
      <c r="C62" s="8">
        <f t="shared" si="25"/>
        <v>175</v>
      </c>
      <c r="D62" s="8">
        <v>15</v>
      </c>
      <c r="E62" s="8">
        <v>15</v>
      </c>
      <c r="F62" s="8">
        <v>15</v>
      </c>
      <c r="G62" s="8">
        <v>15</v>
      </c>
      <c r="H62" s="8">
        <v>15</v>
      </c>
      <c r="I62" s="8">
        <v>100</v>
      </c>
      <c r="J62" s="10" t="s">
        <v>54</v>
      </c>
    </row>
    <row r="63" spans="1:10" ht="17.25" customHeight="1" x14ac:dyDescent="0.25">
      <c r="A63" s="4">
        <f t="shared" si="2"/>
        <v>56</v>
      </c>
      <c r="B63" s="8" t="s">
        <v>9</v>
      </c>
      <c r="C63" s="8">
        <f t="shared" si="25"/>
        <v>175</v>
      </c>
      <c r="D63" s="8">
        <v>15</v>
      </c>
      <c r="E63" s="8">
        <v>15</v>
      </c>
      <c r="F63" s="8">
        <v>15</v>
      </c>
      <c r="G63" s="8">
        <v>15</v>
      </c>
      <c r="H63" s="8">
        <v>15</v>
      </c>
      <c r="I63" s="8">
        <v>100</v>
      </c>
      <c r="J63" s="8"/>
    </row>
    <row r="64" spans="1:10" ht="78.75" x14ac:dyDescent="0.25">
      <c r="A64" s="4">
        <f t="shared" si="2"/>
        <v>57</v>
      </c>
      <c r="B64" s="9" t="s">
        <v>37</v>
      </c>
      <c r="C64" s="8">
        <f t="shared" si="25"/>
        <v>70</v>
      </c>
      <c r="D64" s="8">
        <v>0</v>
      </c>
      <c r="E64" s="8">
        <v>10</v>
      </c>
      <c r="F64" s="8">
        <v>10</v>
      </c>
      <c r="G64" s="8">
        <v>10</v>
      </c>
      <c r="H64" s="8">
        <v>10</v>
      </c>
      <c r="I64" s="8">
        <v>30</v>
      </c>
      <c r="J64" s="10" t="s">
        <v>54</v>
      </c>
    </row>
    <row r="65" spans="1:10" x14ac:dyDescent="0.25">
      <c r="A65" s="4">
        <f t="shared" si="2"/>
        <v>58</v>
      </c>
      <c r="B65" s="8" t="s">
        <v>9</v>
      </c>
      <c r="C65" s="8">
        <f t="shared" si="25"/>
        <v>70</v>
      </c>
      <c r="D65" s="8">
        <v>0</v>
      </c>
      <c r="E65" s="8">
        <v>10</v>
      </c>
      <c r="F65" s="8">
        <v>10</v>
      </c>
      <c r="G65" s="8">
        <v>10</v>
      </c>
      <c r="H65" s="8">
        <v>10</v>
      </c>
      <c r="I65" s="8">
        <v>30</v>
      </c>
      <c r="J65" s="8"/>
    </row>
    <row r="66" spans="1:10" ht="94.5" x14ac:dyDescent="0.25">
      <c r="A66" s="4">
        <f t="shared" si="2"/>
        <v>59</v>
      </c>
      <c r="B66" s="9" t="s">
        <v>38</v>
      </c>
      <c r="C66" s="8">
        <f t="shared" si="25"/>
        <v>85</v>
      </c>
      <c r="D66" s="8">
        <v>22</v>
      </c>
      <c r="E66" s="8">
        <v>12</v>
      </c>
      <c r="F66" s="8">
        <v>12</v>
      </c>
      <c r="G66" s="8">
        <v>12</v>
      </c>
      <c r="H66" s="8">
        <v>12</v>
      </c>
      <c r="I66" s="8">
        <v>15</v>
      </c>
      <c r="J66" s="14" t="s">
        <v>55</v>
      </c>
    </row>
    <row r="67" spans="1:10" x14ac:dyDescent="0.25">
      <c r="A67" s="4">
        <f t="shared" si="2"/>
        <v>60</v>
      </c>
      <c r="B67" s="8" t="s">
        <v>9</v>
      </c>
      <c r="C67" s="8">
        <f t="shared" si="25"/>
        <v>85</v>
      </c>
      <c r="D67" s="8">
        <v>22</v>
      </c>
      <c r="E67" s="8">
        <v>12</v>
      </c>
      <c r="F67" s="8">
        <v>12</v>
      </c>
      <c r="G67" s="8">
        <v>12</v>
      </c>
      <c r="H67" s="8">
        <v>12</v>
      </c>
      <c r="I67" s="8">
        <v>15</v>
      </c>
      <c r="J67" s="8"/>
    </row>
    <row r="68" spans="1:10" ht="330.75" x14ac:dyDescent="0.25">
      <c r="A68" s="4">
        <f t="shared" si="2"/>
        <v>61</v>
      </c>
      <c r="B68" s="9" t="s">
        <v>39</v>
      </c>
      <c r="C68" s="8">
        <f t="shared" si="25"/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4" t="s">
        <v>52</v>
      </c>
    </row>
    <row r="69" spans="1:10" x14ac:dyDescent="0.25">
      <c r="A69" s="4">
        <f t="shared" si="2"/>
        <v>62</v>
      </c>
      <c r="B69" s="8" t="s">
        <v>9</v>
      </c>
      <c r="C69" s="8">
        <f t="shared" si="25"/>
        <v>0</v>
      </c>
      <c r="D69" s="8">
        <v>0</v>
      </c>
      <c r="E69" s="12">
        <v>0</v>
      </c>
      <c r="F69" s="8">
        <v>0</v>
      </c>
      <c r="G69" s="8">
        <v>0</v>
      </c>
      <c r="H69" s="8">
        <v>0</v>
      </c>
      <c r="I69" s="8">
        <v>0</v>
      </c>
      <c r="J69" s="4"/>
    </row>
    <row r="70" spans="1:10" ht="290.25" customHeight="1" x14ac:dyDescent="0.25">
      <c r="A70" s="4">
        <f t="shared" si="2"/>
        <v>63</v>
      </c>
      <c r="B70" s="9" t="s">
        <v>40</v>
      </c>
      <c r="C70" s="8">
        <f>SUM(D70:I70)</f>
        <v>3760.7999999999997</v>
      </c>
      <c r="D70" s="8">
        <v>703.8</v>
      </c>
      <c r="E70" s="8">
        <v>1357.9</v>
      </c>
      <c r="F70" s="8">
        <v>0</v>
      </c>
      <c r="G70" s="8">
        <v>180</v>
      </c>
      <c r="H70" s="8">
        <v>1380</v>
      </c>
      <c r="I70" s="8">
        <v>139.1</v>
      </c>
      <c r="J70" s="4" t="s">
        <v>52</v>
      </c>
    </row>
    <row r="71" spans="1:10" ht="24" customHeight="1" x14ac:dyDescent="0.25">
      <c r="A71" s="4">
        <f t="shared" si="2"/>
        <v>64</v>
      </c>
      <c r="B71" s="8" t="s">
        <v>9</v>
      </c>
      <c r="C71" s="8">
        <f t="shared" si="25"/>
        <v>3760.7999999999997</v>
      </c>
      <c r="D71" s="8">
        <f>D70</f>
        <v>703.8</v>
      </c>
      <c r="E71" s="20">
        <f t="shared" ref="E71:I71" si="26">E70</f>
        <v>1357.9</v>
      </c>
      <c r="F71" s="20">
        <v>0</v>
      </c>
      <c r="G71" s="20">
        <v>180</v>
      </c>
      <c r="H71" s="20">
        <v>1380</v>
      </c>
      <c r="I71" s="20">
        <f t="shared" si="26"/>
        <v>139.1</v>
      </c>
      <c r="J71" s="4"/>
    </row>
    <row r="72" spans="1:10" ht="273" customHeight="1" x14ac:dyDescent="0.25">
      <c r="A72" s="4">
        <f t="shared" si="2"/>
        <v>65</v>
      </c>
      <c r="B72" s="9" t="s">
        <v>41</v>
      </c>
      <c r="C72" s="8">
        <f t="shared" si="25"/>
        <v>8063.8</v>
      </c>
      <c r="D72" s="8">
        <v>1260</v>
      </c>
      <c r="E72" s="19">
        <v>3003.8</v>
      </c>
      <c r="F72" s="8">
        <v>3800</v>
      </c>
      <c r="G72" s="8">
        <v>0</v>
      </c>
      <c r="H72" s="8">
        <v>0</v>
      </c>
      <c r="I72" s="8">
        <v>0</v>
      </c>
      <c r="J72" s="4" t="s">
        <v>54</v>
      </c>
    </row>
    <row r="73" spans="1:10" ht="32.25" customHeight="1" x14ac:dyDescent="0.25">
      <c r="A73" s="4">
        <f t="shared" si="2"/>
        <v>66</v>
      </c>
      <c r="B73" s="8" t="s">
        <v>9</v>
      </c>
      <c r="C73" s="8">
        <f t="shared" si="25"/>
        <v>8063.8</v>
      </c>
      <c r="D73" s="8">
        <f>D72</f>
        <v>1260</v>
      </c>
      <c r="E73" s="20">
        <f t="shared" ref="E73:I73" si="27">E72</f>
        <v>3003.8</v>
      </c>
      <c r="F73" s="20">
        <v>3800</v>
      </c>
      <c r="G73" s="20">
        <f t="shared" si="27"/>
        <v>0</v>
      </c>
      <c r="H73" s="20">
        <f t="shared" si="27"/>
        <v>0</v>
      </c>
      <c r="I73" s="20">
        <f t="shared" si="27"/>
        <v>0</v>
      </c>
      <c r="J73" s="4"/>
    </row>
    <row r="74" spans="1:10" ht="231" customHeight="1" x14ac:dyDescent="0.25">
      <c r="A74" s="4">
        <f t="shared" ref="A74:A75" si="28">1+A73</f>
        <v>67</v>
      </c>
      <c r="B74" s="9" t="s">
        <v>42</v>
      </c>
      <c r="C74" s="8">
        <f t="shared" si="25"/>
        <v>7082</v>
      </c>
      <c r="D74" s="8">
        <v>7082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4" t="s">
        <v>54</v>
      </c>
    </row>
    <row r="75" spans="1:10" ht="31.5" customHeight="1" x14ac:dyDescent="0.25">
      <c r="A75" s="4">
        <f t="shared" si="28"/>
        <v>68</v>
      </c>
      <c r="B75" s="8" t="s">
        <v>9</v>
      </c>
      <c r="C75" s="8">
        <f t="shared" si="25"/>
        <v>7082</v>
      </c>
      <c r="D75" s="8">
        <v>7082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4"/>
    </row>
    <row r="76" spans="1:10" ht="189" x14ac:dyDescent="0.25">
      <c r="A76" s="21">
        <v>69</v>
      </c>
      <c r="B76" s="22" t="s">
        <v>57</v>
      </c>
      <c r="C76" s="23">
        <f>C77</f>
        <v>272.2</v>
      </c>
      <c r="D76" s="23">
        <f t="shared" ref="D76:I76" si="29">D77</f>
        <v>0</v>
      </c>
      <c r="E76" s="23">
        <v>62.2</v>
      </c>
      <c r="F76" s="23">
        <v>70</v>
      </c>
      <c r="G76" s="23">
        <f t="shared" si="29"/>
        <v>70</v>
      </c>
      <c r="H76" s="23">
        <f t="shared" si="29"/>
        <v>70</v>
      </c>
      <c r="I76" s="23">
        <f t="shared" si="29"/>
        <v>0</v>
      </c>
      <c r="J76" s="21" t="s">
        <v>52</v>
      </c>
    </row>
    <row r="77" spans="1:10" ht="33" customHeight="1" x14ac:dyDescent="0.25">
      <c r="A77" s="21">
        <v>70</v>
      </c>
      <c r="B77" s="21" t="s">
        <v>9</v>
      </c>
      <c r="C77" s="23">
        <f>SUM(D77:I77)</f>
        <v>272.2</v>
      </c>
      <c r="D77" s="23">
        <v>0</v>
      </c>
      <c r="E77" s="23">
        <v>62.2</v>
      </c>
      <c r="F77" s="23">
        <v>70</v>
      </c>
      <c r="G77" s="23">
        <v>70</v>
      </c>
      <c r="H77" s="23">
        <v>70</v>
      </c>
      <c r="I77" s="23">
        <v>0</v>
      </c>
      <c r="J77" s="21"/>
    </row>
  </sheetData>
  <mergeCells count="16">
    <mergeCell ref="G1:J1"/>
    <mergeCell ref="B8:J8"/>
    <mergeCell ref="B10:J10"/>
    <mergeCell ref="B13:J13"/>
    <mergeCell ref="A2:J2"/>
    <mergeCell ref="A3:J3"/>
    <mergeCell ref="A4:A5"/>
    <mergeCell ref="B4:B5"/>
    <mergeCell ref="C4:I4"/>
    <mergeCell ref="J4:J5"/>
    <mergeCell ref="B26:J26"/>
    <mergeCell ref="B39:J39"/>
    <mergeCell ref="B50:J50"/>
    <mergeCell ref="B53:J53"/>
    <mergeCell ref="B29:J29"/>
    <mergeCell ref="B36:J36"/>
  </mergeCells>
  <pageMargins left="0.70866141732283472" right="0.70866141732283472" top="0.74803149606299213" bottom="0.74803149606299213" header="0.51181102362204722" footer="0.51181102362204722"/>
  <pageSetup paperSize="9" scale="62" firstPageNumber="3" fitToHeight="0" orientation="portrait" useFirstPageNumber="1" r:id="rId1"/>
  <headerFooter>
    <oddHeader>&amp;C&amp;"Liberation Serif,обычный"&amp;14&amp;P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андрей</dc:creator>
  <dc:description/>
  <cp:lastModifiedBy>User</cp:lastModifiedBy>
  <cp:revision>54</cp:revision>
  <cp:lastPrinted>2025-01-27T10:42:13Z</cp:lastPrinted>
  <dcterms:created xsi:type="dcterms:W3CDTF">2018-10-11T05:20:23Z</dcterms:created>
  <dcterms:modified xsi:type="dcterms:W3CDTF">2025-01-27T10:42:25Z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